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80" windowHeight="7280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J42" i="1"/>
  <c r="L42" i="1" s="1"/>
  <c r="I42" i="1"/>
  <c r="H42" i="1"/>
  <c r="G42" i="1"/>
  <c r="F42" i="1"/>
  <c r="E42" i="1"/>
  <c r="C42" i="1"/>
  <c r="B42" i="1"/>
  <c r="D42" i="1" s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L29" i="1"/>
  <c r="K29" i="1"/>
  <c r="M29" i="1" s="1"/>
  <c r="J29" i="1"/>
  <c r="G29" i="1"/>
  <c r="I29" i="1" s="1"/>
  <c r="F29" i="1"/>
  <c r="H29" i="1" s="1"/>
  <c r="D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H27" i="1"/>
  <c r="G27" i="1"/>
  <c r="I27" i="1" s="1"/>
  <c r="F27" i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L23" i="1"/>
  <c r="K23" i="1"/>
  <c r="M23" i="1" s="1"/>
  <c r="J23" i="1"/>
  <c r="G23" i="1"/>
  <c r="I23" i="1" s="1"/>
  <c r="F23" i="1"/>
  <c r="F22" i="1" s="1"/>
  <c r="H22" i="1" s="1"/>
  <c r="D23" i="1"/>
  <c r="C23" i="1"/>
  <c r="E23" i="1" s="1"/>
  <c r="B23" i="1"/>
  <c r="J22" i="1"/>
  <c r="G22" i="1"/>
  <c r="I22" i="1" s="1"/>
  <c r="B22" i="1"/>
  <c r="M21" i="1"/>
  <c r="L21" i="1"/>
  <c r="I21" i="1"/>
  <c r="H21" i="1"/>
  <c r="E21" i="1"/>
  <c r="D21" i="1"/>
  <c r="L20" i="1"/>
  <c r="K20" i="1"/>
  <c r="M20" i="1" s="1"/>
  <c r="J20" i="1"/>
  <c r="I20" i="1"/>
  <c r="G20" i="1"/>
  <c r="F20" i="1"/>
  <c r="H20" i="1" s="1"/>
  <c r="D20" i="1"/>
  <c r="C20" i="1"/>
  <c r="E20" i="1" s="1"/>
  <c r="B20" i="1"/>
  <c r="M19" i="1"/>
  <c r="L19" i="1"/>
  <c r="I19" i="1"/>
  <c r="H19" i="1"/>
  <c r="E19" i="1"/>
  <c r="D19" i="1"/>
  <c r="L18" i="1"/>
  <c r="K18" i="1"/>
  <c r="M18" i="1" s="1"/>
  <c r="J18" i="1"/>
  <c r="G18" i="1"/>
  <c r="I18" i="1" s="1"/>
  <c r="F18" i="1"/>
  <c r="H18" i="1" s="1"/>
  <c r="D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L9" i="1" s="1"/>
  <c r="H9" i="1"/>
  <c r="G9" i="1"/>
  <c r="I9" i="1" s="1"/>
  <c r="F9" i="1"/>
  <c r="C9" i="1"/>
  <c r="E9" i="1" s="1"/>
  <c r="B9" i="1"/>
  <c r="B8" i="1" s="1"/>
  <c r="K8" i="1"/>
  <c r="M8" i="1" s="1"/>
  <c r="F8" i="1"/>
  <c r="F44" i="1" s="1"/>
  <c r="F45" i="1" s="1"/>
  <c r="C8" i="1"/>
  <c r="E8" i="1" s="1"/>
  <c r="D8" i="1" l="1"/>
  <c r="B44" i="1"/>
  <c r="B45" i="1" s="1"/>
  <c r="G8" i="1"/>
  <c r="C22" i="1"/>
  <c r="C44" i="1" s="1"/>
  <c r="K22" i="1"/>
  <c r="D9" i="1"/>
  <c r="K44" i="1"/>
  <c r="H23" i="1"/>
  <c r="J8" i="1"/>
  <c r="C45" i="1" l="1"/>
  <c r="E44" i="1"/>
  <c r="D44" i="1"/>
  <c r="K45" i="1"/>
  <c r="M44" i="1"/>
  <c r="L44" i="1"/>
  <c r="M22" i="1"/>
  <c r="L22" i="1"/>
  <c r="E22" i="1"/>
  <c r="D22" i="1"/>
  <c r="L8" i="1"/>
  <c r="J44" i="1"/>
  <c r="J45" i="1" s="1"/>
  <c r="G44" i="1"/>
  <c r="I8" i="1"/>
  <c r="H8" i="1"/>
  <c r="E45" i="1" l="1"/>
  <c r="D45" i="1"/>
  <c r="G45" i="1"/>
  <c r="I44" i="1"/>
  <c r="H44" i="1"/>
  <c r="M45" i="1"/>
  <c r="L45" i="1"/>
  <c r="I45" i="1" l="1"/>
  <c r="H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<sst xmlns="http://schemas.openxmlformats.org/spreadsheetml/2006/main" count="55" uniqueCount="54">
  <si>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</si>
  <si>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</si>
  <si>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</si>
  <si>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</si>
  <si>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</si>
  <si>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</si>
  <si>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</si>
  <si>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</si>
  <si>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</si>
  <si>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</si>
  <si>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</si>
  <si>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</si>
  <si>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</si>
  <si>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</si>
  <si>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</si>
  <si>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</si>
  <si>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</si>
  <si>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</si>
  <si>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</si>
  <si>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</si>
  <si>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</si>
  <si>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</si>
  <si>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</si>
  <si>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</si>
  <si>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</si>
  <si>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</si>
  <si>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</si>
  <si>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</si>
  <si>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</si>
  <si>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</si>
  <si>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</si>
  <si>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</si>
  <si>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</si>
  <si>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</si>
  <si>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</si>
  <si>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</si>
  <si>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</si>
  <si>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</si>
  <si>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</si>
  <si>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</si>
  <si>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</si>
  <si>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</si>
  <si>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</si>
  <si>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</si>
  <si>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2018 - 2019</t>
  </si>
  <si>
    <t>Change    ('20/'19)</t>
  </si>
  <si>
    <t>Share(20)  (%)</t>
  </si>
  <si>
    <t>2019 - 2020</t>
  </si>
  <si>
    <t xml:space="preserve"> Share (20)  (%)</t>
  </si>
  <si>
    <t>Change   ('20/'19)</t>
  </si>
  <si>
    <t xml:space="preserve"> Share(20)  (%)</t>
  </si>
  <si>
    <t>1 - 30 JUNE EXPORT FIGURES</t>
  </si>
  <si>
    <t>1 - 31 JUNE</t>
  </si>
  <si>
    <t>1st JANUARY  -  30th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</si>
</sst>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1" borderId="9" xfId="1" applyNumberFormat="1" applyFont="1" applyFill="1" applyBorder="1" applyAlignment="1">
      <alignment horizontal="center" vertical="center"/>
    </xf>
    <xf numFmtId="165" fontId="48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3" fontId="48" fillId="41" borderId="9" xfId="1" applyNumberFormat="1" applyFont="1" applyFill="1" applyBorder="1" applyAlignment="1">
      <alignment horizontal="center" vertical="center"/>
    </xf>
    <xf numFmtId="0" fontId="17" fillId="42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8" fillId="43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40" zoomScaleNormal="4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E24" sqref="E24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8" t="s">
        <v>51</v>
      </c>
      <c r="C1" s="38"/>
      <c r="D1" s="38"/>
      <c r="E1" s="38"/>
      <c r="F1" s="38"/>
      <c r="G1" s="38"/>
      <c r="H1" s="38"/>
      <c r="I1" s="38"/>
      <c r="J1" s="38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5" t="s">
        <v>39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18" x14ac:dyDescent="0.25">
      <c r="A6" s="3"/>
      <c r="B6" s="34" t="s">
        <v>52</v>
      </c>
      <c r="C6" s="34"/>
      <c r="D6" s="34"/>
      <c r="E6" s="34"/>
      <c r="F6" s="34" t="s">
        <v>53</v>
      </c>
      <c r="G6" s="34"/>
      <c r="H6" s="34"/>
      <c r="I6" s="34"/>
      <c r="J6" s="34" t="s">
        <v>40</v>
      </c>
      <c r="K6" s="34"/>
      <c r="L6" s="34"/>
      <c r="M6" s="34"/>
    </row>
    <row r="7" spans="1:13" ht="29" x14ac:dyDescent="0.4">
      <c r="A7" s="4" t="s">
        <v>27</v>
      </c>
      <c r="B7" s="5">
        <v>2019</v>
      </c>
      <c r="C7" s="6">
        <v>2020</v>
      </c>
      <c r="D7" s="7" t="s">
        <v>49</v>
      </c>
      <c r="E7" s="7" t="s">
        <v>50</v>
      </c>
      <c r="F7" s="5">
        <v>2019</v>
      </c>
      <c r="G7" s="6">
        <v>2020</v>
      </c>
      <c r="H7" s="7" t="s">
        <v>45</v>
      </c>
      <c r="I7" s="7" t="s">
        <v>46</v>
      </c>
      <c r="J7" s="5" t="s">
        <v>44</v>
      </c>
      <c r="K7" s="5" t="s">
        <v>47</v>
      </c>
      <c r="L7" s="7" t="s">
        <v>45</v>
      </c>
      <c r="M7" s="7" t="s">
        <v>48</v>
      </c>
    </row>
    <row r="8" spans="1:13" ht="16.5" x14ac:dyDescent="0.35">
      <c r="A8" s="13" t="s">
        <v>28</v>
      </c>
      <c r="B8" s="27">
        <f>B9+B18+B20</f>
        <v>1363345.28495</v>
      </c>
      <c r="C8" s="27">
        <f>C9+C18+C20</f>
        <v>1921812.6376800002</v>
      </c>
      <c r="D8" s="28">
        <f t="shared" ref="D8:D46" si="0">(C8-B8)/B8*100</f>
        <v>40.963016404936745</v>
      </c>
      <c r="E8" s="28">
        <f t="shared" ref="E8:E46" si="1">C8/C$46*100</f>
        <v>14.268399571390965</v>
      </c>
      <c r="F8" s="27">
        <f>F9+F18+F20</f>
        <v>10941602.674690001</v>
      </c>
      <c r="G8" s="27">
        <f>G9+G18+G20</f>
        <v>11282129.462610001</v>
      </c>
      <c r="H8" s="28">
        <f t="shared" ref="H8:H46" si="2">(G8-F8)/F8*100</f>
        <v>3.1122203761584486</v>
      </c>
      <c r="I8" s="28">
        <f t="shared" ref="I8:I46" si="3">G8/G$46*100</f>
        <v>15.031867592470846</v>
      </c>
      <c r="J8" s="27">
        <f>J9+J18+J20</f>
        <v>22571627.800550003</v>
      </c>
      <c r="K8" s="27">
        <f>K9+K18+K20</f>
        <v>23716806.632410001</v>
      </c>
      <c r="L8" s="28">
        <f t="shared" ref="L8:L46" si="4">(K8-J8)/J8*100</f>
        <v>5.0735323211031051</v>
      </c>
      <c r="M8" s="28">
        <f t="shared" ref="M8:M46" si="5">K8/K$46*100</f>
        <v>14.157206052020296</v>
      </c>
    </row>
    <row r="9" spans="1:13" ht="15.5" x14ac:dyDescent="0.35">
      <c r="A9" s="8" t="s">
        <v>29</v>
      </c>
      <c r="B9" s="27">
        <f>B10+B11+B12+B13+B14+B15+B16+B17</f>
        <v>847659.39956000005</v>
      </c>
      <c r="C9" s="27">
        <f>C10+C11+C12+C13+C14+C15+C16+C17</f>
        <v>1277942.08238</v>
      </c>
      <c r="D9" s="28">
        <f t="shared" si="0"/>
        <v>50.761270746640641</v>
      </c>
      <c r="E9" s="28">
        <f t="shared" si="1"/>
        <v>9.4880155864233817</v>
      </c>
      <c r="F9" s="27">
        <f>F10+F11+F12+F13+F14+F15+F16+F17</f>
        <v>7028448.4974300014</v>
      </c>
      <c r="G9" s="27">
        <f>G10+G11+G12+G13+G14+G15+G16+G17</f>
        <v>7661437.7378900014</v>
      </c>
      <c r="H9" s="28">
        <f t="shared" si="2"/>
        <v>9.0061019966420286</v>
      </c>
      <c r="I9" s="28">
        <f t="shared" si="3"/>
        <v>10.207799691147979</v>
      </c>
      <c r="J9" s="27">
        <f>J10+J11+J12+J13+J14+J15+J16+J17</f>
        <v>14816170.34785</v>
      </c>
      <c r="K9" s="27">
        <f>K10+K11+K12+K13+K14+K15+K16+K17</f>
        <v>15974204.40576</v>
      </c>
      <c r="L9" s="28">
        <f t="shared" si="4"/>
        <v>7.8160147374253377</v>
      </c>
      <c r="M9" s="28">
        <f t="shared" si="5"/>
        <v>9.5354364858037535</v>
      </c>
    </row>
    <row r="10" spans="1:13" ht="14" x14ac:dyDescent="0.3">
      <c r="A10" s="9" t="s">
        <v>5</v>
      </c>
      <c r="B10" s="29">
        <v>344697.70916000003</v>
      </c>
      <c r="C10" s="29">
        <v>572364.08375999995</v>
      </c>
      <c r="D10" s="30">
        <f t="shared" si="0"/>
        <v>66.048125226826755</v>
      </c>
      <c r="E10" s="30">
        <f t="shared" si="1"/>
        <v>4.2494878466714523</v>
      </c>
      <c r="F10" s="29">
        <v>3245155.3018800002</v>
      </c>
      <c r="G10" s="29">
        <v>3474021.65509</v>
      </c>
      <c r="H10" s="30">
        <f t="shared" si="2"/>
        <v>7.0525547137116007</v>
      </c>
      <c r="I10" s="30">
        <f t="shared" si="3"/>
        <v>4.6286504427869346</v>
      </c>
      <c r="J10" s="29">
        <v>6700747.2272399999</v>
      </c>
      <c r="K10" s="29">
        <v>7017480.0194100002</v>
      </c>
      <c r="L10" s="30">
        <f t="shared" si="4"/>
        <v>4.7268279406573095</v>
      </c>
      <c r="M10" s="30">
        <f t="shared" si="5"/>
        <v>4.1889244256416758</v>
      </c>
    </row>
    <row r="11" spans="1:13" ht="14" x14ac:dyDescent="0.3">
      <c r="A11" s="9" t="s">
        <v>4</v>
      </c>
      <c r="B11" s="29">
        <v>202409.44592999999</v>
      </c>
      <c r="C11" s="29">
        <v>264866.37276</v>
      </c>
      <c r="D11" s="30">
        <f t="shared" si="0"/>
        <v>30.856725358360855</v>
      </c>
      <c r="E11" s="30">
        <f t="shared" si="1"/>
        <v>1.9664868288757396</v>
      </c>
      <c r="F11" s="29">
        <v>965025.81094999996</v>
      </c>
      <c r="G11" s="29">
        <v>1179199.05779</v>
      </c>
      <c r="H11" s="30">
        <f t="shared" si="2"/>
        <v>22.193525231119111</v>
      </c>
      <c r="I11" s="30">
        <f t="shared" si="3"/>
        <v>1.5711186581052614</v>
      </c>
      <c r="J11" s="29">
        <v>2116336.7930100001</v>
      </c>
      <c r="K11" s="29">
        <v>2474698.4233900001</v>
      </c>
      <c r="L11" s="30">
        <f t="shared" si="4"/>
        <v>16.933109681012226</v>
      </c>
      <c r="M11" s="30">
        <f t="shared" si="5"/>
        <v>1.4772147043044768</v>
      </c>
    </row>
    <row r="12" spans="1:13" ht="14" x14ac:dyDescent="0.3">
      <c r="A12" s="9" t="s">
        <v>2</v>
      </c>
      <c r="B12" s="29">
        <v>83536.579599999997</v>
      </c>
      <c r="C12" s="29">
        <v>113061.32485</v>
      </c>
      <c r="D12" s="30">
        <f t="shared" si="0"/>
        <v>35.343493103708553</v>
      </c>
      <c r="E12" s="30">
        <f t="shared" si="1"/>
        <v>0.83941801994708731</v>
      </c>
      <c r="F12" s="29">
        <v>722744.42163999996</v>
      </c>
      <c r="G12" s="29">
        <v>778236.60716000001</v>
      </c>
      <c r="H12" s="30">
        <f t="shared" si="2"/>
        <v>7.6779818506355486</v>
      </c>
      <c r="I12" s="30">
        <f t="shared" si="3"/>
        <v>1.0368919868551643</v>
      </c>
      <c r="J12" s="29">
        <v>1523705.3775899999</v>
      </c>
      <c r="K12" s="29">
        <v>1604136.3557</v>
      </c>
      <c r="L12" s="30">
        <f t="shared" si="4"/>
        <v>5.27864371242263</v>
      </c>
      <c r="M12" s="30">
        <f t="shared" si="5"/>
        <v>0.95755256072913042</v>
      </c>
    </row>
    <row r="13" spans="1:13" ht="14" x14ac:dyDescent="0.3">
      <c r="A13" s="9" t="s">
        <v>3</v>
      </c>
      <c r="B13" s="29">
        <v>63501.196909999999</v>
      </c>
      <c r="C13" s="29">
        <v>89548.125050000002</v>
      </c>
      <c r="D13" s="30">
        <f t="shared" si="0"/>
        <v>41.018011324914418</v>
      </c>
      <c r="E13" s="30">
        <f t="shared" si="1"/>
        <v>0.66484547142156702</v>
      </c>
      <c r="F13" s="29">
        <v>644038.43156000006</v>
      </c>
      <c r="G13" s="29">
        <v>604603.40665000002</v>
      </c>
      <c r="H13" s="30">
        <f t="shared" si="2"/>
        <v>-6.1230856696672431</v>
      </c>
      <c r="I13" s="30">
        <f t="shared" si="3"/>
        <v>0.80554990836075036</v>
      </c>
      <c r="J13" s="29">
        <v>1426454.7977199999</v>
      </c>
      <c r="K13" s="29">
        <v>1377224.9264799999</v>
      </c>
      <c r="L13" s="30">
        <f t="shared" si="4"/>
        <v>-3.4512044348469697</v>
      </c>
      <c r="M13" s="30">
        <f t="shared" si="5"/>
        <v>0.82210296547729589</v>
      </c>
    </row>
    <row r="14" spans="1:13" ht="14" x14ac:dyDescent="0.3">
      <c r="A14" s="9" t="s">
        <v>0</v>
      </c>
      <c r="B14" s="29">
        <v>75849.333199999994</v>
      </c>
      <c r="C14" s="29">
        <v>128393.1909</v>
      </c>
      <c r="D14" s="30">
        <f t="shared" si="0"/>
        <v>69.273987632102234</v>
      </c>
      <c r="E14" s="30">
        <f t="shared" si="1"/>
        <v>0.95324867476083175</v>
      </c>
      <c r="F14" s="29">
        <v>777128.79353999998</v>
      </c>
      <c r="G14" s="29">
        <v>1002227.59843</v>
      </c>
      <c r="H14" s="30">
        <f t="shared" si="2"/>
        <v>28.965443921415307</v>
      </c>
      <c r="I14" s="30">
        <f t="shared" si="3"/>
        <v>1.3353288142143509</v>
      </c>
      <c r="J14" s="29">
        <v>1610961.04143</v>
      </c>
      <c r="K14" s="29">
        <v>2254309.3119399999</v>
      </c>
      <c r="L14" s="30">
        <f t="shared" si="4"/>
        <v>39.935681494750469</v>
      </c>
      <c r="M14" s="30">
        <f t="shared" si="5"/>
        <v>1.3456584576824895</v>
      </c>
    </row>
    <row r="15" spans="1:13" ht="14" x14ac:dyDescent="0.3">
      <c r="A15" s="9" t="s">
        <v>1</v>
      </c>
      <c r="B15" s="29">
        <v>15775.459930000001</v>
      </c>
      <c r="C15" s="29">
        <v>19060.09822</v>
      </c>
      <c r="D15" s="30">
        <f t="shared" si="0"/>
        <v>20.821188761372607</v>
      </c>
      <c r="E15" s="30">
        <f t="shared" si="1"/>
        <v>0.14151072375152168</v>
      </c>
      <c r="F15" s="29">
        <v>157423.30155</v>
      </c>
      <c r="G15" s="29">
        <v>140878.06129000001</v>
      </c>
      <c r="H15" s="30">
        <f t="shared" si="2"/>
        <v>-10.5100325663955</v>
      </c>
      <c r="I15" s="30">
        <f t="shared" si="3"/>
        <v>0.18770041338502552</v>
      </c>
      <c r="J15" s="29">
        <v>314730.24586000002</v>
      </c>
      <c r="K15" s="29">
        <v>266119.67161000002</v>
      </c>
      <c r="L15" s="30">
        <f t="shared" si="4"/>
        <v>-15.445154982538037</v>
      </c>
      <c r="M15" s="30">
        <f t="shared" si="5"/>
        <v>0.15885406007106731</v>
      </c>
    </row>
    <row r="16" spans="1:13" ht="14" x14ac:dyDescent="0.3">
      <c r="A16" s="9" t="s">
        <v>6</v>
      </c>
      <c r="B16" s="29">
        <v>57984.925450000002</v>
      </c>
      <c r="C16" s="29">
        <v>84587.814180000001</v>
      </c>
      <c r="D16" s="30">
        <f t="shared" si="0"/>
        <v>45.878973756617974</v>
      </c>
      <c r="E16" s="30">
        <f t="shared" si="1"/>
        <v>0.62801789723258983</v>
      </c>
      <c r="F16" s="29">
        <v>453038.21354999999</v>
      </c>
      <c r="G16" s="29">
        <v>426264.80275999999</v>
      </c>
      <c r="H16" s="30">
        <f t="shared" si="2"/>
        <v>-5.9097466812355597</v>
      </c>
      <c r="I16" s="30">
        <f t="shared" si="3"/>
        <v>0.56793853462276278</v>
      </c>
      <c r="J16" s="29">
        <v>1025159.95702</v>
      </c>
      <c r="K16" s="29">
        <v>881643.76052000001</v>
      </c>
      <c r="L16" s="30">
        <f t="shared" si="4"/>
        <v>-13.999395461873283</v>
      </c>
      <c r="M16" s="30">
        <f t="shared" si="5"/>
        <v>0.52627710701587604</v>
      </c>
    </row>
    <row r="17" spans="1:13" ht="14" x14ac:dyDescent="0.3">
      <c r="A17" s="9" t="s">
        <v>7</v>
      </c>
      <c r="B17" s="29">
        <v>3904.7493800000002</v>
      </c>
      <c r="C17" s="29">
        <v>6061.0726599999998</v>
      </c>
      <c r="D17" s="30">
        <f t="shared" si="0"/>
        <v>55.223090399722388</v>
      </c>
      <c r="E17" s="30">
        <f t="shared" si="1"/>
        <v>4.5000123762592062E-2</v>
      </c>
      <c r="F17" s="29">
        <v>63894.222759999997</v>
      </c>
      <c r="G17" s="29">
        <v>56006.548719999999</v>
      </c>
      <c r="H17" s="30">
        <f t="shared" si="2"/>
        <v>-12.344893950158442</v>
      </c>
      <c r="I17" s="30">
        <f t="shared" si="3"/>
        <v>7.4620932817725957E-2</v>
      </c>
      <c r="J17" s="29">
        <v>98074.907980000004</v>
      </c>
      <c r="K17" s="29">
        <v>98591.936709999994</v>
      </c>
      <c r="L17" s="30">
        <f t="shared" si="4"/>
        <v>0.52717737966720946</v>
      </c>
      <c r="M17" s="30">
        <f t="shared" si="5"/>
        <v>5.8852204881740443E-2</v>
      </c>
    </row>
    <row r="18" spans="1:13" ht="15.5" x14ac:dyDescent="0.35">
      <c r="A18" s="8" t="s">
        <v>30</v>
      </c>
      <c r="B18" s="27">
        <f>B19</f>
        <v>168264.72089</v>
      </c>
      <c r="C18" s="27">
        <f>C19</f>
        <v>184085.65948999999</v>
      </c>
      <c r="D18" s="28">
        <f t="shared" si="0"/>
        <v>9.4024097958969328</v>
      </c>
      <c r="E18" s="28">
        <f t="shared" si="1"/>
        <v>1.3667345575046084</v>
      </c>
      <c r="F18" s="27">
        <f>F19</f>
        <v>1286043.9070900001</v>
      </c>
      <c r="G18" s="27">
        <f>G19</f>
        <v>1129080.1447999999</v>
      </c>
      <c r="H18" s="28">
        <f t="shared" si="2"/>
        <v>-12.20516355815335</v>
      </c>
      <c r="I18" s="28">
        <f t="shared" si="3"/>
        <v>1.5043421806289994</v>
      </c>
      <c r="J18" s="27">
        <f>J19</f>
        <v>2566154.2264800002</v>
      </c>
      <c r="K18" s="27">
        <f>K19</f>
        <v>2348051.1308499998</v>
      </c>
      <c r="L18" s="28">
        <f t="shared" si="4"/>
        <v>-8.4992200928302299</v>
      </c>
      <c r="M18" s="28">
        <f t="shared" si="5"/>
        <v>1.4016154955151658</v>
      </c>
    </row>
    <row r="19" spans="1:13" ht="14" x14ac:dyDescent="0.3">
      <c r="A19" s="9" t="s">
        <v>8</v>
      </c>
      <c r="B19" s="29">
        <v>168264.72089</v>
      </c>
      <c r="C19" s="29">
        <v>184085.65948999999</v>
      </c>
      <c r="D19" s="30">
        <f t="shared" si="0"/>
        <v>9.4024097958969328</v>
      </c>
      <c r="E19" s="30">
        <f t="shared" si="1"/>
        <v>1.3667345575046084</v>
      </c>
      <c r="F19" s="29">
        <v>1286043.9070900001</v>
      </c>
      <c r="G19" s="29">
        <v>1129080.1447999999</v>
      </c>
      <c r="H19" s="30">
        <f t="shared" si="2"/>
        <v>-12.20516355815335</v>
      </c>
      <c r="I19" s="30">
        <f t="shared" si="3"/>
        <v>1.5043421806289994</v>
      </c>
      <c r="J19" s="29">
        <v>2566154.2264800002</v>
      </c>
      <c r="K19" s="29">
        <v>2348051.1308499998</v>
      </c>
      <c r="L19" s="30">
        <f t="shared" si="4"/>
        <v>-8.4992200928302299</v>
      </c>
      <c r="M19" s="30">
        <f t="shared" si="5"/>
        <v>1.4016154955151658</v>
      </c>
    </row>
    <row r="20" spans="1:13" ht="15.5" x14ac:dyDescent="0.35">
      <c r="A20" s="8" t="s">
        <v>31</v>
      </c>
      <c r="B20" s="27">
        <f>B21</f>
        <v>347421.16450000001</v>
      </c>
      <c r="C20" s="27">
        <f>C21</f>
        <v>459784.89581000002</v>
      </c>
      <c r="D20" s="28">
        <f t="shared" si="0"/>
        <v>32.342224018421881</v>
      </c>
      <c r="E20" s="28">
        <f t="shared" si="1"/>
        <v>3.4136494274629761</v>
      </c>
      <c r="F20" s="27">
        <f>F21</f>
        <v>2627110.2701699999</v>
      </c>
      <c r="G20" s="27">
        <f>G21</f>
        <v>2491611.5799199999</v>
      </c>
      <c r="H20" s="28">
        <f t="shared" si="2"/>
        <v>-5.1577085205955928</v>
      </c>
      <c r="I20" s="28">
        <f t="shared" si="3"/>
        <v>3.3197257206938704</v>
      </c>
      <c r="J20" s="27">
        <f>J21</f>
        <v>5189303.2262199996</v>
      </c>
      <c r="K20" s="27">
        <f>K21</f>
        <v>5394551.0958000002</v>
      </c>
      <c r="L20" s="28">
        <f t="shared" si="4"/>
        <v>3.9552105674408167</v>
      </c>
      <c r="M20" s="28">
        <f t="shared" si="5"/>
        <v>3.2201540707013767</v>
      </c>
    </row>
    <row r="21" spans="1:13" ht="14" x14ac:dyDescent="0.3">
      <c r="A21" s="9" t="s">
        <v>9</v>
      </c>
      <c r="B21" s="29">
        <v>347421.16450000001</v>
      </c>
      <c r="C21" s="29">
        <v>459784.89581000002</v>
      </c>
      <c r="D21" s="30">
        <f t="shared" si="0"/>
        <v>32.342224018421881</v>
      </c>
      <c r="E21" s="30">
        <f t="shared" si="1"/>
        <v>3.4136494274629761</v>
      </c>
      <c r="F21" s="29">
        <v>2627110.2701699999</v>
      </c>
      <c r="G21" s="29">
        <v>2491611.5799199999</v>
      </c>
      <c r="H21" s="30">
        <f t="shared" si="2"/>
        <v>-5.1577085205955928</v>
      </c>
      <c r="I21" s="30">
        <f t="shared" si="3"/>
        <v>3.3197257206938704</v>
      </c>
      <c r="J21" s="29">
        <v>5189303.2262199996</v>
      </c>
      <c r="K21" s="29">
        <v>5394551.0958000002</v>
      </c>
      <c r="L21" s="30">
        <f t="shared" si="4"/>
        <v>3.9552105674408167</v>
      </c>
      <c r="M21" s="30">
        <f t="shared" si="5"/>
        <v>3.2201540707013767</v>
      </c>
    </row>
    <row r="22" spans="1:13" ht="16.5" x14ac:dyDescent="0.35">
      <c r="A22" s="13" t="s">
        <v>32</v>
      </c>
      <c r="B22" s="27">
        <f>B23+B27+B29</f>
        <v>8887935.8606200013</v>
      </c>
      <c r="C22" s="27">
        <f>C23+C27+C29</f>
        <v>10238725.260869998</v>
      </c>
      <c r="D22" s="28">
        <f t="shared" si="0"/>
        <v>15.198010217816416</v>
      </c>
      <c r="E22" s="28">
        <f t="shared" si="1"/>
        <v>76.016891688331555</v>
      </c>
      <c r="F22" s="27">
        <f>F23+F27+F29</f>
        <v>67941497.992150009</v>
      </c>
      <c r="G22" s="27">
        <f>G23+G27+G29</f>
        <v>55884066.000170007</v>
      </c>
      <c r="H22" s="28">
        <f t="shared" si="2"/>
        <v>-17.746785614549037</v>
      </c>
      <c r="I22" s="28">
        <f t="shared" si="3"/>
        <v>74.457741637111369</v>
      </c>
      <c r="J22" s="27">
        <f>J23+J27+J29</f>
        <v>137343205.88181996</v>
      </c>
      <c r="K22" s="27">
        <f>K23+K27+K29</f>
        <v>126138527.82460999</v>
      </c>
      <c r="L22" s="28">
        <f t="shared" si="4"/>
        <v>-8.1581596885478884</v>
      </c>
      <c r="M22" s="28">
        <f t="shared" si="5"/>
        <v>75.295513312115617</v>
      </c>
    </row>
    <row r="23" spans="1:13" ht="15.5" x14ac:dyDescent="0.35">
      <c r="A23" s="8" t="s">
        <v>33</v>
      </c>
      <c r="B23" s="27">
        <f>B24+B25+B26</f>
        <v>730005.35088000004</v>
      </c>
      <c r="C23" s="27">
        <f>C24+C25+C26</f>
        <v>851558.26439999999</v>
      </c>
      <c r="D23" s="28">
        <f>(C23-B23)/B23*100</f>
        <v>16.650961992740392</v>
      </c>
      <c r="E23" s="28">
        <f t="shared" si="1"/>
        <v>6.3223507518647857</v>
      </c>
      <c r="F23" s="27">
        <f>F24+F25+F26</f>
        <v>6035911.0977100004</v>
      </c>
      <c r="G23" s="27">
        <f>G24+G25+G26</f>
        <v>4811454.5850200001</v>
      </c>
      <c r="H23" s="28">
        <f t="shared" si="2"/>
        <v>-20.286191974473482</v>
      </c>
      <c r="I23" s="28">
        <f t="shared" si="3"/>
        <v>6.4105937171612419</v>
      </c>
      <c r="J23" s="27">
        <f>J24+J25+J26</f>
        <v>12194626.76481</v>
      </c>
      <c r="K23" s="27">
        <f>K24+K25+K26</f>
        <v>10891835.535009999</v>
      </c>
      <c r="L23" s="28">
        <f t="shared" si="4"/>
        <v>-10.683321883696037</v>
      </c>
      <c r="M23" s="28">
        <f t="shared" si="5"/>
        <v>6.5016324644286358</v>
      </c>
    </row>
    <row r="24" spans="1:13" ht="14" x14ac:dyDescent="0.3">
      <c r="A24" s="9" t="s">
        <v>10</v>
      </c>
      <c r="B24" s="29">
        <v>509831.85561999999</v>
      </c>
      <c r="C24" s="29">
        <v>554850.98762000003</v>
      </c>
      <c r="D24" s="30">
        <f t="shared" si="0"/>
        <v>8.8301920532707499</v>
      </c>
      <c r="E24" s="30">
        <f t="shared" si="1"/>
        <v>4.1194627606883767</v>
      </c>
      <c r="F24" s="29">
        <v>4029722.6447999999</v>
      </c>
      <c r="G24" s="29">
        <v>3134252.5922900001</v>
      </c>
      <c r="H24" s="30">
        <f t="shared" si="2"/>
        <v>-22.22162990958012</v>
      </c>
      <c r="I24" s="30">
        <f t="shared" si="3"/>
        <v>4.1759554457162329</v>
      </c>
      <c r="J24" s="29">
        <v>8189158.3926299997</v>
      </c>
      <c r="K24" s="29">
        <v>7021231.7958899997</v>
      </c>
      <c r="L24" s="30">
        <f t="shared" si="4"/>
        <v>-14.261863560864807</v>
      </c>
      <c r="M24" s="30">
        <f t="shared" si="5"/>
        <v>4.1911639629247395</v>
      </c>
    </row>
    <row r="25" spans="1:13" ht="14" x14ac:dyDescent="0.3">
      <c r="A25" s="9" t="s">
        <v>11</v>
      </c>
      <c r="B25" s="29">
        <v>87701.870479999998</v>
      </c>
      <c r="C25" s="29">
        <v>101532.16562</v>
      </c>
      <c r="D25" s="30">
        <f t="shared" si="0"/>
        <v>15.769669522788499</v>
      </c>
      <c r="E25" s="30">
        <f t="shared" si="1"/>
        <v>0.75382036729848334</v>
      </c>
      <c r="F25" s="29">
        <v>830991.70730999997</v>
      </c>
      <c r="G25" s="29">
        <v>630548.66858000006</v>
      </c>
      <c r="H25" s="30">
        <f t="shared" si="2"/>
        <v>-24.120943321907902</v>
      </c>
      <c r="I25" s="30">
        <f t="shared" si="3"/>
        <v>0.84011835958055325</v>
      </c>
      <c r="J25" s="29">
        <v>1662558.2892100001</v>
      </c>
      <c r="K25" s="29">
        <v>1464751.5506899999</v>
      </c>
      <c r="L25" s="30">
        <f t="shared" si="4"/>
        <v>-11.897732536883998</v>
      </c>
      <c r="M25" s="30">
        <f t="shared" si="5"/>
        <v>0.87434998478239045</v>
      </c>
    </row>
    <row r="26" spans="1:13" ht="14" x14ac:dyDescent="0.3">
      <c r="A26" s="9" t="s">
        <v>12</v>
      </c>
      <c r="B26" s="29">
        <v>132471.62478000001</v>
      </c>
      <c r="C26" s="29">
        <v>195175.11116</v>
      </c>
      <c r="D26" s="30">
        <f t="shared" si="0"/>
        <v>47.333522544268433</v>
      </c>
      <c r="E26" s="30">
        <f t="shared" si="1"/>
        <v>1.4490676238779265</v>
      </c>
      <c r="F26" s="29">
        <v>1175196.7456</v>
      </c>
      <c r="G26" s="29">
        <v>1046653.32415</v>
      </c>
      <c r="H26" s="30">
        <f t="shared" si="2"/>
        <v>-10.938034157367566</v>
      </c>
      <c r="I26" s="30">
        <f t="shared" si="3"/>
        <v>1.3945199118644551</v>
      </c>
      <c r="J26" s="29">
        <v>2342910.0829699999</v>
      </c>
      <c r="K26" s="29">
        <v>2405852.1884300001</v>
      </c>
      <c r="L26" s="30">
        <f t="shared" si="4"/>
        <v>2.6864925767962635</v>
      </c>
      <c r="M26" s="30">
        <f t="shared" si="5"/>
        <v>1.4361185167215078</v>
      </c>
    </row>
    <row r="27" spans="1:13" ht="15.5" x14ac:dyDescent="0.35">
      <c r="A27" s="8" t="s">
        <v>34</v>
      </c>
      <c r="B27" s="27">
        <f>B28</f>
        <v>1294012.97318</v>
      </c>
      <c r="C27" s="27">
        <f>C28</f>
        <v>1425451.4336000001</v>
      </c>
      <c r="D27" s="28">
        <f t="shared" si="0"/>
        <v>10.157429882406346</v>
      </c>
      <c r="E27" s="28">
        <f t="shared" si="1"/>
        <v>10.583191215127966</v>
      </c>
      <c r="F27" s="27">
        <f>F28</f>
        <v>10012083.45537</v>
      </c>
      <c r="G27" s="27">
        <f>G28</f>
        <v>8624526.1992400009</v>
      </c>
      <c r="H27" s="28">
        <f t="shared" si="2"/>
        <v>-13.858826310379783</v>
      </c>
      <c r="I27" s="28">
        <f t="shared" si="3"/>
        <v>11.490981051442398</v>
      </c>
      <c r="J27" s="27">
        <f>J28</f>
        <v>18963991.064830001</v>
      </c>
      <c r="K27" s="27">
        <f>K28</f>
        <v>19200333.504939999</v>
      </c>
      <c r="L27" s="28">
        <f t="shared" si="4"/>
        <v>1.2462695183837698</v>
      </c>
      <c r="M27" s="28">
        <f t="shared" si="5"/>
        <v>11.461200570125959</v>
      </c>
    </row>
    <row r="28" spans="1:13" ht="14" x14ac:dyDescent="0.3">
      <c r="A28" s="9" t="s">
        <v>13</v>
      </c>
      <c r="B28" s="29">
        <v>1294012.97318</v>
      </c>
      <c r="C28" s="29">
        <v>1425451.4336000001</v>
      </c>
      <c r="D28" s="30">
        <f t="shared" si="0"/>
        <v>10.157429882406346</v>
      </c>
      <c r="E28" s="30">
        <f t="shared" si="1"/>
        <v>10.583191215127966</v>
      </c>
      <c r="F28" s="29">
        <v>10012083.45537</v>
      </c>
      <c r="G28" s="29">
        <v>8624526.1992400009</v>
      </c>
      <c r="H28" s="30">
        <f t="shared" si="2"/>
        <v>-13.858826310379783</v>
      </c>
      <c r="I28" s="30">
        <f t="shared" si="3"/>
        <v>11.490981051442398</v>
      </c>
      <c r="J28" s="29">
        <v>18963991.064830001</v>
      </c>
      <c r="K28" s="29">
        <v>19200333.504939999</v>
      </c>
      <c r="L28" s="30">
        <f t="shared" si="4"/>
        <v>1.2462695183837698</v>
      </c>
      <c r="M28" s="30">
        <f t="shared" si="5"/>
        <v>11.461200570125959</v>
      </c>
    </row>
    <row r="29" spans="1:13" ht="15.5" x14ac:dyDescent="0.35">
      <c r="A29" s="8" t="s">
        <v>35</v>
      </c>
      <c r="B29" s="27">
        <f>B30+B31+B32+B33+B34+B35+B36+B37+B38+B39+B40+B41</f>
        <v>6863917.5365600009</v>
      </c>
      <c r="C29" s="27">
        <f>C30+C31+C32+C33+C34+C35+C36+C37+C38+C39+C40+C41</f>
        <v>7961715.5628699996</v>
      </c>
      <c r="D29" s="28">
        <f t="shared" si="0"/>
        <v>15.993753136786426</v>
      </c>
      <c r="E29" s="28">
        <f t="shared" si="1"/>
        <v>59.111349721338811</v>
      </c>
      <c r="F29" s="27">
        <f>F30+F31+F32+F33+F34+F35+F36+F37+F38+F39+F40+F41</f>
        <v>51893503.439070009</v>
      </c>
      <c r="G29" s="27">
        <f>G30+G31+G32+G33+G34+G35+G36+G37+G38+G39+G40+G41</f>
        <v>42448085.21591001</v>
      </c>
      <c r="H29" s="28">
        <f t="shared" si="2"/>
        <v>-18.201542769703721</v>
      </c>
      <c r="I29" s="28">
        <f t="shared" si="3"/>
        <v>56.556166868507717</v>
      </c>
      <c r="J29" s="27">
        <f>J30+J31+J32+J33+J34+J35+J36+J37+J38+J39+J40+J41</f>
        <v>106184588.05217998</v>
      </c>
      <c r="K29" s="27">
        <f>K30+K31+K32+K33+K34+K35+K36+K37+K38+K39+K40+K41</f>
        <v>96046358.784659997</v>
      </c>
      <c r="L29" s="28">
        <f t="shared" si="4"/>
        <v>-9.5477408289590677</v>
      </c>
      <c r="M29" s="28">
        <f t="shared" si="5"/>
        <v>57.332680277561025</v>
      </c>
    </row>
    <row r="30" spans="1:13" ht="14" x14ac:dyDescent="0.3">
      <c r="A30" s="26" t="s">
        <v>14</v>
      </c>
      <c r="B30" s="29">
        <v>1085764.91319</v>
      </c>
      <c r="C30" s="29">
        <v>1357642.0762499999</v>
      </c>
      <c r="D30" s="30">
        <f t="shared" si="0"/>
        <v>25.040150013801711</v>
      </c>
      <c r="E30" s="30">
        <f t="shared" si="1"/>
        <v>10.079744111919696</v>
      </c>
      <c r="F30" s="29">
        <v>8710395.7974100001</v>
      </c>
      <c r="G30" s="29">
        <v>6987196.4898600001</v>
      </c>
      <c r="H30" s="30">
        <f t="shared" si="2"/>
        <v>-19.783249207371107</v>
      </c>
      <c r="I30" s="30">
        <f t="shared" si="3"/>
        <v>9.3094670493042617</v>
      </c>
      <c r="J30" s="29">
        <v>17526831.754640002</v>
      </c>
      <c r="K30" s="29">
        <v>15962301.56268</v>
      </c>
      <c r="L30" s="30">
        <f t="shared" si="4"/>
        <v>-8.9264860521400973</v>
      </c>
      <c r="M30" s="30">
        <f t="shared" si="5"/>
        <v>9.5283313554757019</v>
      </c>
    </row>
    <row r="31" spans="1:13" ht="14" x14ac:dyDescent="0.3">
      <c r="A31" s="9" t="s">
        <v>15</v>
      </c>
      <c r="B31" s="29">
        <v>2189206.8706399999</v>
      </c>
      <c r="C31" s="29">
        <v>2016000.59586</v>
      </c>
      <c r="D31" s="30">
        <f t="shared" si="0"/>
        <v>-7.91182766247048</v>
      </c>
      <c r="E31" s="30">
        <f t="shared" si="1"/>
        <v>14.967693246422714</v>
      </c>
      <c r="F31" s="29">
        <v>15313931.358659999</v>
      </c>
      <c r="G31" s="29">
        <v>10793833.79465</v>
      </c>
      <c r="H31" s="30">
        <f t="shared" si="2"/>
        <v>-29.516245424816361</v>
      </c>
      <c r="I31" s="30">
        <f t="shared" si="3"/>
        <v>14.381281561608745</v>
      </c>
      <c r="J31" s="29">
        <v>30446719.683649998</v>
      </c>
      <c r="K31" s="29">
        <v>26067029.296769999</v>
      </c>
      <c r="L31" s="30">
        <f t="shared" si="4"/>
        <v>-14.384769303183454</v>
      </c>
      <c r="M31" s="30">
        <f t="shared" si="5"/>
        <v>15.560117794868688</v>
      </c>
    </row>
    <row r="32" spans="1:13" ht="14" x14ac:dyDescent="0.3">
      <c r="A32" s="9" t="s">
        <v>16</v>
      </c>
      <c r="B32" s="29">
        <v>55620.228669999997</v>
      </c>
      <c r="C32" s="29">
        <v>88349.340700000001</v>
      </c>
      <c r="D32" s="30">
        <f t="shared" si="0"/>
        <v>58.843900524366553</v>
      </c>
      <c r="E32" s="30">
        <f t="shared" si="1"/>
        <v>0.65594515836795997</v>
      </c>
      <c r="F32" s="29">
        <v>491268.51594000001</v>
      </c>
      <c r="G32" s="29">
        <v>500575.09855</v>
      </c>
      <c r="H32" s="30">
        <f t="shared" si="2"/>
        <v>1.8943983398147628</v>
      </c>
      <c r="I32" s="30">
        <f t="shared" si="3"/>
        <v>0.66694666343164921</v>
      </c>
      <c r="J32" s="29">
        <v>987897.74982999999</v>
      </c>
      <c r="K32" s="29">
        <v>1051620.7558599999</v>
      </c>
      <c r="L32" s="30">
        <f t="shared" si="4"/>
        <v>6.4503645282080608</v>
      </c>
      <c r="M32" s="30">
        <f t="shared" si="5"/>
        <v>0.62774099228629976</v>
      </c>
    </row>
    <row r="33" spans="1:13" ht="14" x14ac:dyDescent="0.3">
      <c r="A33" s="9" t="s">
        <v>17</v>
      </c>
      <c r="B33" s="29">
        <v>715403.12638999999</v>
      </c>
      <c r="C33" s="29">
        <v>902754.41847000003</v>
      </c>
      <c r="D33" s="30">
        <f t="shared" si="0"/>
        <v>26.188212655065477</v>
      </c>
      <c r="E33" s="30">
        <f t="shared" si="1"/>
        <v>6.7024539775731435</v>
      </c>
      <c r="F33" s="29">
        <v>5372318.9490799997</v>
      </c>
      <c r="G33" s="29">
        <v>4711724.8938899999</v>
      </c>
      <c r="H33" s="30">
        <f t="shared" si="2"/>
        <v>-12.29625533128716</v>
      </c>
      <c r="I33" s="30">
        <f t="shared" si="3"/>
        <v>6.2777177811890112</v>
      </c>
      <c r="J33" s="29">
        <v>11204458.46888</v>
      </c>
      <c r="K33" s="29">
        <v>10576025.32143</v>
      </c>
      <c r="L33" s="30">
        <f t="shared" si="4"/>
        <v>-5.6087775165167653</v>
      </c>
      <c r="M33" s="30">
        <f t="shared" si="5"/>
        <v>6.3131167702088762</v>
      </c>
    </row>
    <row r="34" spans="1:13" ht="14" x14ac:dyDescent="0.3">
      <c r="A34" s="9" t="s">
        <v>18</v>
      </c>
      <c r="B34" s="29">
        <v>472096.62263</v>
      </c>
      <c r="C34" s="29">
        <v>586861.17516999994</v>
      </c>
      <c r="D34" s="30">
        <f t="shared" si="0"/>
        <v>24.309547460996196</v>
      </c>
      <c r="E34" s="30">
        <f t="shared" si="1"/>
        <v>4.3571207598937143</v>
      </c>
      <c r="F34" s="29">
        <v>3797057.4234600002</v>
      </c>
      <c r="G34" s="29">
        <v>3357249.40081</v>
      </c>
      <c r="H34" s="30">
        <f t="shared" si="2"/>
        <v>-11.582864666008476</v>
      </c>
      <c r="I34" s="30">
        <f t="shared" si="3"/>
        <v>4.4730676629022925</v>
      </c>
      <c r="J34" s="29">
        <v>7638417.6126399999</v>
      </c>
      <c r="K34" s="29">
        <v>7394177.1546799997</v>
      </c>
      <c r="L34" s="30">
        <f t="shared" si="4"/>
        <v>-3.1975269008051206</v>
      </c>
      <c r="M34" s="30">
        <f t="shared" si="5"/>
        <v>4.4137851771703156</v>
      </c>
    </row>
    <row r="35" spans="1:13" ht="14" x14ac:dyDescent="0.3">
      <c r="A35" s="9" t="s">
        <v>19</v>
      </c>
      <c r="B35" s="29">
        <v>516675.81784999999</v>
      </c>
      <c r="C35" s="29">
        <v>677203.57872999995</v>
      </c>
      <c r="D35" s="30">
        <f t="shared" si="0"/>
        <v>31.069338903452216</v>
      </c>
      <c r="E35" s="30">
        <f t="shared" si="1"/>
        <v>5.0278633114621423</v>
      </c>
      <c r="F35" s="29">
        <v>4068778.8029900002</v>
      </c>
      <c r="G35" s="29">
        <v>3758062.23532</v>
      </c>
      <c r="H35" s="30">
        <f t="shared" si="2"/>
        <v>-7.6366050531345113</v>
      </c>
      <c r="I35" s="30">
        <f t="shared" si="3"/>
        <v>5.0070949914916802</v>
      </c>
      <c r="J35" s="29">
        <v>8094935.8634099998</v>
      </c>
      <c r="K35" s="29">
        <v>7810339.55748</v>
      </c>
      <c r="L35" s="30">
        <f t="shared" si="4"/>
        <v>-3.5157326843861281</v>
      </c>
      <c r="M35" s="30">
        <f t="shared" si="5"/>
        <v>4.6622038188053248</v>
      </c>
    </row>
    <row r="36" spans="1:13" ht="14" x14ac:dyDescent="0.3">
      <c r="A36" s="9" t="s">
        <v>20</v>
      </c>
      <c r="B36" s="29">
        <v>877983.65347999998</v>
      </c>
      <c r="C36" s="29">
        <v>1128844.1496600001</v>
      </c>
      <c r="D36" s="30">
        <f t="shared" si="0"/>
        <v>28.57234245599934</v>
      </c>
      <c r="E36" s="30">
        <f t="shared" si="1"/>
        <v>8.3810456156745712</v>
      </c>
      <c r="F36" s="29">
        <v>7167264.2645399999</v>
      </c>
      <c r="G36" s="29">
        <v>5974318.6800100002</v>
      </c>
      <c r="H36" s="30">
        <f t="shared" si="2"/>
        <v>-16.644364439470877</v>
      </c>
      <c r="I36" s="30">
        <f t="shared" si="3"/>
        <v>7.9599483103573663</v>
      </c>
      <c r="J36" s="29">
        <v>15599700.07748</v>
      </c>
      <c r="K36" s="29">
        <v>12637425.12212</v>
      </c>
      <c r="L36" s="30">
        <f t="shared" si="4"/>
        <v>-18.989307106207708</v>
      </c>
      <c r="M36" s="30">
        <f t="shared" si="5"/>
        <v>7.5436223010032801</v>
      </c>
    </row>
    <row r="37" spans="1:13" ht="14" x14ac:dyDescent="0.3">
      <c r="A37" s="10" t="s">
        <v>21</v>
      </c>
      <c r="B37" s="29">
        <v>235214.55937999999</v>
      </c>
      <c r="C37" s="29">
        <v>323137.26188000001</v>
      </c>
      <c r="D37" s="30">
        <f t="shared" si="0"/>
        <v>37.379787514750234</v>
      </c>
      <c r="E37" s="30">
        <f t="shared" si="1"/>
        <v>2.3991160628826913</v>
      </c>
      <c r="F37" s="29">
        <v>1735465.6767200001</v>
      </c>
      <c r="G37" s="29">
        <v>1718660.5440400001</v>
      </c>
      <c r="H37" s="30">
        <f t="shared" si="2"/>
        <v>-0.96833564071180289</v>
      </c>
      <c r="I37" s="30">
        <f t="shared" si="3"/>
        <v>2.2898760220782481</v>
      </c>
      <c r="J37" s="29">
        <v>3221030.5290000001</v>
      </c>
      <c r="K37" s="29">
        <v>3498433.2746100002</v>
      </c>
      <c r="L37" s="30">
        <f t="shared" si="4"/>
        <v>8.6122358391965452</v>
      </c>
      <c r="M37" s="30">
        <f t="shared" si="5"/>
        <v>2.0883098427009879</v>
      </c>
    </row>
    <row r="38" spans="1:13" ht="14" x14ac:dyDescent="0.3">
      <c r="A38" s="9" t="s">
        <v>22</v>
      </c>
      <c r="B38" s="29">
        <v>215409.86180000001</v>
      </c>
      <c r="C38" s="29">
        <v>345058.72119000001</v>
      </c>
      <c r="D38" s="30">
        <f t="shared" si="0"/>
        <v>60.187058432066642</v>
      </c>
      <c r="E38" s="30">
        <f t="shared" si="1"/>
        <v>2.5618708156044034</v>
      </c>
      <c r="F38" s="29">
        <v>1649897.2445100001</v>
      </c>
      <c r="G38" s="29">
        <v>1609644.1623199999</v>
      </c>
      <c r="H38" s="30">
        <f t="shared" si="2"/>
        <v>-2.4397326757130808</v>
      </c>
      <c r="I38" s="30">
        <f t="shared" si="3"/>
        <v>2.1446268631445409</v>
      </c>
      <c r="J38" s="29">
        <v>4385937.0298300004</v>
      </c>
      <c r="K38" s="29">
        <v>4062673.3228699998</v>
      </c>
      <c r="L38" s="30">
        <f t="shared" si="4"/>
        <v>-7.3704593741632056</v>
      </c>
      <c r="M38" s="30">
        <f t="shared" si="5"/>
        <v>2.4251200528539298</v>
      </c>
    </row>
    <row r="39" spans="1:13" ht="14" x14ac:dyDescent="0.3">
      <c r="A39" s="9" t="s">
        <v>23</v>
      </c>
      <c r="B39" s="29">
        <v>207582.27974</v>
      </c>
      <c r="C39" s="29">
        <v>167356.15974</v>
      </c>
      <c r="D39" s="30">
        <f>(C39-B39)/B39*100</f>
        <v>-19.378397833564517</v>
      </c>
      <c r="E39" s="30">
        <f t="shared" si="1"/>
        <v>1.2425272428151568</v>
      </c>
      <c r="F39" s="29">
        <v>1268029.92744</v>
      </c>
      <c r="G39" s="29">
        <v>922970.48722999997</v>
      </c>
      <c r="H39" s="30">
        <f t="shared" si="2"/>
        <v>-27.212247340773221</v>
      </c>
      <c r="I39" s="30">
        <f t="shared" si="3"/>
        <v>1.2297297422245737</v>
      </c>
      <c r="J39" s="29">
        <v>2396907.8272000002</v>
      </c>
      <c r="K39" s="29">
        <v>2395712.2071099998</v>
      </c>
      <c r="L39" s="30">
        <f t="shared" si="4"/>
        <v>-4.9881771690696214E-2</v>
      </c>
      <c r="M39" s="30">
        <f t="shared" si="5"/>
        <v>1.430065686459161</v>
      </c>
    </row>
    <row r="40" spans="1:13" ht="14" x14ac:dyDescent="0.3">
      <c r="A40" s="9" t="s">
        <v>24</v>
      </c>
      <c r="B40" s="29">
        <v>285958.15311999997</v>
      </c>
      <c r="C40" s="29">
        <v>360162.36575</v>
      </c>
      <c r="D40" s="30">
        <f>(C40-B40)/B40*100</f>
        <v>25.949325738882095</v>
      </c>
      <c r="E40" s="30">
        <f t="shared" si="1"/>
        <v>2.6740070516458632</v>
      </c>
      <c r="F40" s="29">
        <v>2262949.1861200002</v>
      </c>
      <c r="G40" s="29">
        <v>2070727.6885599999</v>
      </c>
      <c r="H40" s="30">
        <f t="shared" si="2"/>
        <v>-8.4942913760064922</v>
      </c>
      <c r="I40" s="30">
        <f t="shared" si="3"/>
        <v>2.7589565017539028</v>
      </c>
      <c r="J40" s="29">
        <v>4565610.4878599998</v>
      </c>
      <c r="K40" s="29">
        <v>4484479.1203100001</v>
      </c>
      <c r="L40" s="30">
        <f t="shared" si="4"/>
        <v>-1.7770102764072551</v>
      </c>
      <c r="M40" s="30">
        <f t="shared" si="5"/>
        <v>2.6769073900300229</v>
      </c>
    </row>
    <row r="41" spans="1:13" ht="14" x14ac:dyDescent="0.3">
      <c r="A41" s="9" t="s">
        <v>25</v>
      </c>
      <c r="B41" s="29">
        <v>7001.44967</v>
      </c>
      <c r="C41" s="29">
        <v>8345.71947</v>
      </c>
      <c r="D41" s="30">
        <f t="shared" si="0"/>
        <v>19.199878073250506</v>
      </c>
      <c r="E41" s="30">
        <f t="shared" si="1"/>
        <v>6.1962367076766618E-2</v>
      </c>
      <c r="F41" s="29">
        <v>56146.292200000004</v>
      </c>
      <c r="G41" s="29">
        <v>43121.740669999999</v>
      </c>
      <c r="H41" s="30">
        <f t="shared" si="2"/>
        <v>-23.197527422834884</v>
      </c>
      <c r="I41" s="30">
        <f t="shared" si="3"/>
        <v>5.7453719021440017E-2</v>
      </c>
      <c r="J41" s="29">
        <v>116140.96776</v>
      </c>
      <c r="K41" s="29">
        <v>106142.08874000001</v>
      </c>
      <c r="L41" s="30">
        <f t="shared" si="4"/>
        <v>-8.6092609807266456</v>
      </c>
      <c r="M41" s="30">
        <f t="shared" si="5"/>
        <v>6.3359095698429096E-2</v>
      </c>
    </row>
    <row r="42" spans="1:13" ht="15.5" x14ac:dyDescent="0.35">
      <c r="A42" s="14" t="s">
        <v>36</v>
      </c>
      <c r="B42" s="27">
        <f>B43</f>
        <v>317511.66485</v>
      </c>
      <c r="C42" s="27">
        <f>C43</f>
        <v>312700.21652999998</v>
      </c>
      <c r="D42" s="28">
        <f t="shared" si="0"/>
        <v>-1.5153611198105326</v>
      </c>
      <c r="E42" s="28">
        <f t="shared" si="1"/>
        <v>2.3216267538425015</v>
      </c>
      <c r="F42" s="27">
        <f>F43</f>
        <v>2128263.2353500002</v>
      </c>
      <c r="G42" s="27">
        <f>G43</f>
        <v>1850473.5445399999</v>
      </c>
      <c r="H42" s="28">
        <f t="shared" si="2"/>
        <v>-13.052412229651509</v>
      </c>
      <c r="I42" s="28">
        <f t="shared" si="3"/>
        <v>2.4654985033703496</v>
      </c>
      <c r="J42" s="27">
        <f>J43</f>
        <v>4408281.8411900001</v>
      </c>
      <c r="K42" s="27">
        <f>K43</f>
        <v>4032458.6430700002</v>
      </c>
      <c r="L42" s="28">
        <f t="shared" si="4"/>
        <v>-8.5253895204338317</v>
      </c>
      <c r="M42" s="28">
        <f t="shared" si="5"/>
        <v>2.4070840898191816</v>
      </c>
    </row>
    <row r="43" spans="1:13" ht="14" x14ac:dyDescent="0.3">
      <c r="A43" s="9" t="s">
        <v>26</v>
      </c>
      <c r="B43" s="29">
        <v>317511.66485</v>
      </c>
      <c r="C43" s="29">
        <v>312700.21652999998</v>
      </c>
      <c r="D43" s="30">
        <f t="shared" si="0"/>
        <v>-1.5153611198105326</v>
      </c>
      <c r="E43" s="30">
        <f t="shared" si="1"/>
        <v>2.3216267538425015</v>
      </c>
      <c r="F43" s="29">
        <v>2128263.2353500002</v>
      </c>
      <c r="G43" s="29">
        <v>1850473.5445399999</v>
      </c>
      <c r="H43" s="30">
        <f t="shared" si="2"/>
        <v>-13.052412229651509</v>
      </c>
      <c r="I43" s="30">
        <f t="shared" si="3"/>
        <v>2.4654985033703496</v>
      </c>
      <c r="J43" s="29">
        <v>4408281.8411900001</v>
      </c>
      <c r="K43" s="29">
        <v>4032458.6430700002</v>
      </c>
      <c r="L43" s="30">
        <f t="shared" si="4"/>
        <v>-8.5253895204338317</v>
      </c>
      <c r="M43" s="30">
        <f t="shared" si="5"/>
        <v>2.4070840898191816</v>
      </c>
    </row>
    <row r="44" spans="1:13" ht="15.5" x14ac:dyDescent="0.35">
      <c r="A44" s="8" t="s">
        <v>37</v>
      </c>
      <c r="B44" s="27">
        <f>B8+B22+B42</f>
        <v>10568792.810420001</v>
      </c>
      <c r="C44" s="27">
        <f>C8+C22+C42</f>
        <v>12473238.115079999</v>
      </c>
      <c r="D44" s="28">
        <f t="shared" si="0"/>
        <v>18.019515935465822</v>
      </c>
      <c r="E44" s="28">
        <f t="shared" si="1"/>
        <v>92.606918013565036</v>
      </c>
      <c r="F44" s="31">
        <f>F8+F22+F42</f>
        <v>81011363.902190015</v>
      </c>
      <c r="G44" s="31">
        <f>G8+G22+G42</f>
        <v>69016669.007320017</v>
      </c>
      <c r="H44" s="32">
        <f t="shared" si="2"/>
        <v>-14.806188066839521</v>
      </c>
      <c r="I44" s="32">
        <f t="shared" si="3"/>
        <v>91.95510773295257</v>
      </c>
      <c r="J44" s="31">
        <f>J8+J22+J42</f>
        <v>164323115.52355999</v>
      </c>
      <c r="K44" s="31">
        <f>K8+K22+K42</f>
        <v>153887793.10009</v>
      </c>
      <c r="L44" s="32">
        <f t="shared" si="4"/>
        <v>-6.3504896375786002</v>
      </c>
      <c r="M44" s="32">
        <f t="shared" si="5"/>
        <v>91.859803453955095</v>
      </c>
    </row>
    <row r="45" spans="1:13" ht="15.5" x14ac:dyDescent="0.3">
      <c r="A45" s="15" t="s">
        <v>38</v>
      </c>
      <c r="B45" s="19">
        <f>B46-B44</f>
        <v>1065888.8865799997</v>
      </c>
      <c r="C45" s="19">
        <f>C46-C44</f>
        <v>995775.19692000002</v>
      </c>
      <c r="D45" s="20">
        <f t="shared" si="0"/>
        <v>-6.5779548452715133</v>
      </c>
      <c r="E45" s="20">
        <f t="shared" si="1"/>
        <v>7.3930819864349697</v>
      </c>
      <c r="F45" s="19">
        <f>F46-F44</f>
        <v>7352811.1198099852</v>
      </c>
      <c r="G45" s="19">
        <f>G46-G44</f>
        <v>6038073.1476799846</v>
      </c>
      <c r="H45" s="21">
        <f t="shared" si="2"/>
        <v>-17.880752690461833</v>
      </c>
      <c r="I45" s="20">
        <f t="shared" si="3"/>
        <v>8.0448922670474321</v>
      </c>
      <c r="J45" s="19">
        <f>J46-J44</f>
        <v>14609770.375439972</v>
      </c>
      <c r="K45" s="19">
        <f>K46-K44</f>
        <v>13636833.90091002</v>
      </c>
      <c r="L45" s="21">
        <f t="shared" si="4"/>
        <v>-6.6594918984183682</v>
      </c>
      <c r="M45" s="20">
        <f t="shared" si="5"/>
        <v>8.1401965460449084</v>
      </c>
    </row>
    <row r="46" spans="1:13" s="12" customFormat="1" ht="22.5" customHeight="1" x14ac:dyDescent="0.4">
      <c r="A46" s="11" t="s">
        <v>43</v>
      </c>
      <c r="B46" s="22">
        <v>11634681.697000001</v>
      </c>
      <c r="C46" s="22">
        <v>13469013.311999999</v>
      </c>
      <c r="D46" s="23">
        <f t="shared" si="0"/>
        <v>15.766066169846143</v>
      </c>
      <c r="E46" s="24">
        <f t="shared" si="1"/>
        <v>100</v>
      </c>
      <c r="F46" s="22">
        <v>88364175.022</v>
      </c>
      <c r="G46" s="22">
        <v>75054742.155000001</v>
      </c>
      <c r="H46" s="33">
        <f t="shared" si="2"/>
        <v>-15.062023567454066</v>
      </c>
      <c r="I46" s="24">
        <f t="shared" si="3"/>
        <v>100</v>
      </c>
      <c r="J46" s="25">
        <v>178932885.89899996</v>
      </c>
      <c r="K46" s="25">
        <v>167524627.00100002</v>
      </c>
      <c r="L46" s="33">
        <f t="shared" si="4"/>
        <v>-6.3757194999020035</v>
      </c>
      <c r="M46" s="24">
        <f t="shared" si="5"/>
        <v>100</v>
      </c>
    </row>
    <row r="47" spans="1:13" ht="20.25" customHeight="1" x14ac:dyDescent="0.25">
      <c r="C47" s="17"/>
    </row>
    <row r="49" spans="1:1" x14ac:dyDescent="0.25">
      <c r="A49" s="1" t="s">
        <v>41</v>
      </c>
    </row>
    <row r="50" spans="1:1" ht="25" x14ac:dyDescent="0.25">
      <c r="A50" s="18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2020-07-02T07:49:06Z</dcterms:modified>
</cp:coreProperties>
</file>